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835" activeTab="2"/>
  </bookViews>
  <sheets>
    <sheet name="1" sheetId="1" r:id="rId1"/>
    <sheet name="2" sheetId="2" r:id="rId2"/>
    <sheet name="ФИО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<sst xmlns="http://schemas.openxmlformats.org/spreadsheetml/2006/main" count="30" uniqueCount="24">
  <si>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Иванов, А.Н.</t>
  </si>
  <si>
    <t>История ВШЭ</t>
  </si>
  <si>
    <t>Москва</t>
  </si>
  <si>
    <t>@book{_</t>
  </si>
  <si>
    <t>5-12345-22-6543</t>
  </si>
  <si>
    <t>ISBN</t>
  </si>
  <si>
    <t>Симонов, А.Б.</t>
  </si>
  <si>
    <t>Проект Марс</t>
  </si>
  <si>
    <t>Космонавтика</t>
  </si>
  <si>
    <t>123--144</t>
  </si>
  <si>
    <t>2-12355-32-789</t>
  </si>
  <si>
    <t>http://cosmonautika.edu</t>
  </si>
  <si>
    <t>ISSN</t>
  </si>
  <si>
    <t xml:space="preserve"> @article{_222</t>
  </si>
  <si>
    <t>И.И.Иванов</t>
  </si>
  <si>
    <t>ФИО исходная</t>
  </si>
  <si>
    <t>ФИО в формате Zotero</t>
  </si>
  <si>
    <t>2-я точка-позиция</t>
  </si>
  <si>
    <t>Имя Отчество</t>
  </si>
  <si>
    <t>Фамилия</t>
  </si>
  <si>
    <t>Имя и Фамилия</t>
  </si>
  <si>
    <t>пробел - позиция</t>
  </si>
  <si>
    <t>Имя</t>
  </si>
  <si>
    <t>Thomas Bach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</si>
</sst>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ourier New"/>
      <family val="3"/>
    </font>
    <font>
      <b/>
      <sz val="10"/>
      <color rgb="FF000000"/>
      <name val="Courier New"/>
      <family val="3"/>
    </font>
    <font>
      <sz val="10"/>
      <color rgb="FF000000"/>
      <name val="Arial Narrow"/>
      <family val="2"/>
    </font>
    <font>
      <sz val="11"/>
      <color theme="1"/>
      <name val="Arial Narrow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top" wrapText="1"/>
    </xf>
    <xf numFmtId="0" fontId="40" fillId="0" borderId="11" xfId="0" applyFont="1" applyBorder="1" applyAlignment="1">
      <alignment vertical="top" wrapText="1"/>
    </xf>
    <xf numFmtId="0" fontId="40" fillId="0" borderId="11" xfId="0" applyFont="1" applyBorder="1" applyAlignment="1">
      <alignment horizontal="justify" vertical="top" wrapText="1"/>
    </xf>
    <xf numFmtId="0" fontId="39" fillId="0" borderId="0" xfId="0" applyFont="1" applyAlignment="1">
      <alignment/>
    </xf>
    <xf numFmtId="0" fontId="40" fillId="0" borderId="12" xfId="0" applyFont="1" applyFill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 wrapText="1"/>
    </xf>
    <xf numFmtId="0" fontId="42" fillId="0" borderId="0" xfId="0" applyFont="1" applyAlignment="1">
      <alignment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14" fontId="41" fillId="0" borderId="11" xfId="0" applyNumberFormat="1" applyFont="1" applyBorder="1" applyAlignment="1">
      <alignment horizontal="justify" vertical="top" wrapText="1"/>
    </xf>
    <xf numFmtId="0" fontId="43" fillId="0" borderId="0" xfId="0" applyFont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17" sqref="D17"/>
    </sheetView>
  </sheetViews>
  <sheetFormatPr defaultColWidth="9.140625" defaultRowHeight="15"/>
  <cols>
    <col min="2" max="2" width="17.00390625" style="0" customWidth="1"/>
    <col min="3" max="3" width="14.00390625" style="0" customWidth="1"/>
    <col min="4" max="4" width="11.421875" style="0" customWidth="1"/>
    <col min="6" max="6" width="22.7109375" style="0" customWidth="1"/>
    <col min="8" max="8" width="12.7109375" style="0" customWidth="1"/>
    <col min="9" max="9" width="17.7109375" style="0" customWidth="1"/>
    <col min="10" max="10" width="12.57421875" style="0" customWidth="1"/>
  </cols>
  <sheetData>
    <row r="1" spans="1:5" ht="15.75" thickBot="1">
      <c r="A1" s="1">
        <v>1</v>
      </c>
      <c r="B1" s="2" t="s">
        <v>0</v>
      </c>
      <c r="C1" s="3" t="s">
        <v>1</v>
      </c>
      <c r="D1" s="3" t="s">
        <v>2</v>
      </c>
      <c r="E1" s="3">
        <v>2000</v>
      </c>
    </row>
    <row r="4" ht="15.75" thickBot="1">
      <c r="F4" t="s">
        <v>5</v>
      </c>
    </row>
    <row r="5" spans="1:6" ht="15.75" thickBot="1">
      <c r="A5" s="1">
        <v>2</v>
      </c>
      <c r="B5" s="2" t="s">
        <v>0</v>
      </c>
      <c r="C5" s="3" t="s">
        <v>1</v>
      </c>
      <c r="D5" s="3" t="s">
        <v>2</v>
      </c>
      <c r="E5" s="3">
        <v>2000</v>
      </c>
      <c r="F5" s="5" t="s">
        <v>4</v>
      </c>
    </row>
    <row r="8" ht="15.75" thickBot="1">
      <c r="H8" t="s">
        <v>12</v>
      </c>
    </row>
    <row r="9" spans="1:10" s="7" customFormat="1" ht="17.25" thickBot="1">
      <c r="A9" s="6">
        <v>3</v>
      </c>
      <c r="B9" s="8" t="s">
        <v>6</v>
      </c>
      <c r="C9" s="9" t="s">
        <v>7</v>
      </c>
      <c r="D9" s="9" t="s">
        <v>8</v>
      </c>
      <c r="E9" s="9">
        <v>8</v>
      </c>
      <c r="F9" s="9">
        <v>23</v>
      </c>
      <c r="G9" s="9" t="s">
        <v>9</v>
      </c>
      <c r="H9" s="9" t="s">
        <v>10</v>
      </c>
      <c r="I9" s="9" t="s">
        <v>11</v>
      </c>
      <c r="J9" s="11">
        <v>40858</v>
      </c>
    </row>
    <row r="13" spans="1:10" s="10" customFormat="1" ht="1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2.57421875" style="0" customWidth="1"/>
    <col min="2" max="2" width="4.28125" style="0" customWidth="1"/>
    <col min="3" max="3" width="21.140625" style="0" customWidth="1"/>
    <col min="4" max="4" width="39.28125" style="0" customWidth="1"/>
    <col min="5" max="5" width="23.7109375" style="0" customWidth="1"/>
    <col min="6" max="6" width="12.421875" style="0" customWidth="1"/>
    <col min="7" max="7" width="12.8515625" style="0" customWidth="1"/>
    <col min="8" max="8" width="17.140625" style="0" customWidth="1"/>
    <col min="9" max="9" width="21.140625" style="0" customWidth="1"/>
    <col min="10" max="10" width="28.8515625" style="0" customWidth="1"/>
  </cols>
  <sheetData>
    <row r="1" spans="1:6" ht="15">
      <c r="A1" s="4" t="s">
        <v>3</v>
      </c>
      <c r="B1" t="str">
        <f>CONCATENATE(1!A1,", ")</f>
        <v>1, </v>
      </c>
      <c r="C1" t="str">
        <f>CONCATENATE("author = {",1!B1,"}, ")</f>
        <v>author = {Иванов, А.Н.}, </v>
      </c>
      <c r="D1" t="str">
        <f>CONCATENATE("language = {Russian}, title = {",1!C1,"}, ")</f>
        <v>language = {Russian}, title = {История ВШЭ}, </v>
      </c>
      <c r="E1" t="str">
        <f>CONCATENATE("address = {",1!D1,"}, ")</f>
        <v>address = {Москва}, </v>
      </c>
      <c r="F1" t="str">
        <f>CONCATENATE("year = {",1!E1,"} },")</f>
        <v>year = {2000} },</v>
      </c>
    </row>
    <row r="5" spans="1:7" ht="15">
      <c r="A5" s="4" t="s">
        <v>3</v>
      </c>
      <c r="B5" t="str">
        <f>CONCATENATE(1!A5,", ")</f>
        <v>2, </v>
      </c>
      <c r="C5" t="str">
        <f>CONCATENATE("author = {",1!B5,"}, ")</f>
        <v>author = {Иванов, А.Н.}, </v>
      </c>
      <c r="D5" t="str">
        <f>CONCATENATE("language = {Russian}, title = {",1!C5,"}, ")</f>
        <v>language = {Russian}, title = {История ВШЭ}, </v>
      </c>
      <c r="E5" t="str">
        <f>CONCATENATE("address = {",1!D5,"}, ")</f>
        <v>address = {Москва}, </v>
      </c>
      <c r="F5" t="str">
        <f>CONCATENATE("year = {",1!E5,"}, ")</f>
        <v>year = {2000}, </v>
      </c>
      <c r="G5" t="str">
        <f>CONCATENATE("isbn = {",1!F5,"} },")</f>
        <v>isbn = {5-12345-22-6543} },</v>
      </c>
    </row>
    <row r="9" spans="1:11" ht="15">
      <c r="A9" s="4" t="s">
        <v>13</v>
      </c>
      <c r="B9" t="str">
        <f>CONCATENATE(1!A9,", ")</f>
        <v>3, </v>
      </c>
      <c r="C9" t="str">
        <f>CONCATENATE("author = {",1!B9,"}, ")</f>
        <v>author = {Симонов, А.Б.}, </v>
      </c>
      <c r="D9" t="str">
        <f>CONCATENATE("language = {Russian}, title = {",1!C9,"}, ")</f>
        <v>language = {Russian}, title = {Проект Марс}, </v>
      </c>
      <c r="E9" t="str">
        <f>CONCATENATE("journal = {",1!D9,"}, ")</f>
        <v>journal = {Космонавтика}, </v>
      </c>
      <c r="F9" t="str">
        <f>CONCATENATE("volume = {",1!E9,"}, ")</f>
        <v>volume = {8}, </v>
      </c>
      <c r="G9" t="str">
        <f>CONCATENATE("number = {",1!F9,"}, ")</f>
        <v>number = {23}, </v>
      </c>
      <c r="H9" t="str">
        <f>CONCATENATE("pages = {",1!G9,"}, ")</f>
        <v>pages = {123--144}, </v>
      </c>
      <c r="I9" t="str">
        <f>CONCATENATE("issn = {",1!H9,"}, ")</f>
        <v>issn = {2-12355-32-789}, </v>
      </c>
      <c r="J9" t="str">
        <f>CONCATENATE("url = {",1!I9,"} ,")</f>
        <v>url = {http://cosmonautika.edu} ,</v>
      </c>
      <c r="K9" t="str">
        <f>CONCATENATE("urldate = {",1!J9,"} },")</f>
        <v>urldate = {40858} },</v>
      </c>
    </row>
    <row r="13" spans="1:11" s="10" customFormat="1" ht="1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E12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9.140625" style="0" customWidth="1"/>
    <col min="2" max="2" width="19.8515625" style="10" customWidth="1"/>
    <col min="3" max="3" width="14.00390625" style="10" customWidth="1"/>
    <col min="4" max="4" width="12.00390625" style="10" customWidth="1"/>
    <col min="5" max="5" width="21.57421875" style="0" customWidth="1"/>
  </cols>
  <sheetData>
    <row r="6" spans="1:5" s="10" customFormat="1" ht="15">
      <c r="A6" s="13" t="s">
        <v>15</v>
      </c>
      <c r="B6" s="13" t="s">
        <v>17</v>
      </c>
      <c r="C6" s="13" t="s">
        <v>18</v>
      </c>
      <c r="D6" s="13" t="s">
        <v>19</v>
      </c>
      <c r="E6" s="13" t="s">
        <v>16</v>
      </c>
    </row>
    <row r="8" spans="1:5" ht="21">
      <c r="A8" s="12" t="s">
        <v>14</v>
      </c>
      <c r="B8" s="10">
        <f>FIND(".",A8,3)</f>
        <v>4</v>
      </c>
      <c r="C8" s="10" t="str">
        <f>MID(A8,1,B8)</f>
        <v>И.И.</v>
      </c>
      <c r="D8" s="10" t="str">
        <f>TRIM(MID(A8,B8+1,99))</f>
        <v>Иванов</v>
      </c>
      <c r="E8" s="12" t="str">
        <f>CONCATENATE(D8,", ",C8)</f>
        <v>Иванов, И.И.</v>
      </c>
    </row>
    <row r="10" spans="1:5" s="10" customFormat="1" ht="15">
      <c r="A10" s="13" t="s">
        <v>20</v>
      </c>
      <c r="B10" s="13" t="s">
        <v>21</v>
      </c>
      <c r="C10" s="13" t="s">
        <v>22</v>
      </c>
      <c r="D10" s="13" t="s">
        <v>19</v>
      </c>
      <c r="E10" s="13" t="s">
        <v>16</v>
      </c>
    </row>
    <row r="12" spans="1:5" ht="21">
      <c r="A12" s="12" t="s">
        <v>23</v>
      </c>
      <c r="B12" s="10">
        <f>FIND(" ",A12,3)</f>
        <v>7</v>
      </c>
      <c r="C12" s="10" t="str">
        <f>MID(A12,1,B12-1)</f>
        <v>Thomas</v>
      </c>
      <c r="D12" s="10" t="str">
        <f>TRIM(MID(A12,B12+1,99))</f>
        <v>Bach</v>
      </c>
      <c r="E12" s="12" t="str">
        <f>CONCATENATE(D12,", ",C12)</f>
        <v>Bach, Thomas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институт демографии</dc:creator>
  <cp:keywords/>
  <dc:description/>
  <cp:lastModifiedBy>Administrator</cp:lastModifiedBy>
  <dcterms:created xsi:type="dcterms:W3CDTF">2013-12-13T20:19:33Z</dcterms:created>
  <dcterms:modified xsi:type="dcterms:W3CDTF">2014-02-10T11:09:38Z</dcterms:modified>
  <cp:category/>
  <cp:version/>
  <cp:contentType/>
  <cp:contentStatus/>
</cp:coreProperties>
</file>